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Y:\Seleccion\PROCESOS EN CURSO\CLIENTES\INECO\DOCUMENTOS PREPARACIÓN\DECLARACIONES RESPONSABLES BLOQUE 2\"/>
    </mc:Choice>
  </mc:AlternateContent>
  <xr:revisionPtr revIDLastSave="0" documentId="13_ncr:1_{39BEF7AF-E379-42B3-9BAC-EA85AFE90F03}" xr6:coauthVersionLast="47" xr6:coauthVersionMax="47" xr10:uidLastSave="{00000000-0000-0000-0000-000000000000}"/>
  <workbookProtection workbookAlgorithmName="SHA-512" workbookHashValue="pAOwXs0QzogY6afQ3q9HYILjHk9HrvsWOPllDy5lwvAt/VDBB+bkx0SRRdUTzg4AHnSArQxu41lt0waVEofSQA==" workbookSaltValue="sW1u373LMBPhnh2kFIrf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Listado!$A$5:$Y$5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<sst xmlns="http://schemas.openxmlformats.org/spreadsheetml/2006/main" count="8066" uniqueCount="1829">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</sst>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1" sqref="A11:L11"/>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96" t="s">
        <v>288</v>
      </c>
      <c r="B3" s="197"/>
      <c r="C3" s="197"/>
      <c r="D3" s="197"/>
      <c r="E3" s="197"/>
      <c r="F3" s="197"/>
      <c r="G3" s="197"/>
      <c r="H3" s="197"/>
      <c r="I3" s="197"/>
      <c r="J3" s="197"/>
      <c r="K3" s="234"/>
      <c r="L3" s="235"/>
    </row>
    <row r="4" spans="1:17" s="2" customFormat="1" ht="7.5" customHeight="1">
      <c r="A4" s="23"/>
      <c r="L4" s="24"/>
    </row>
    <row r="5" spans="1:17" s="2" customFormat="1" ht="15.6" customHeight="1">
      <c r="A5" s="146" t="s">
        <v>91</v>
      </c>
      <c r="B5" s="147"/>
      <c r="C5" s="147"/>
      <c r="D5" s="147"/>
      <c r="E5" s="147"/>
      <c r="F5" s="147"/>
      <c r="G5" s="147"/>
      <c r="H5" s="147"/>
      <c r="I5" s="147"/>
      <c r="J5" s="147"/>
      <c r="K5" s="144"/>
      <c r="L5" s="145"/>
    </row>
    <row r="6" spans="1:17" s="2" customFormat="1" ht="43.5" customHeight="1">
      <c r="A6" s="225" t="s">
        <v>92</v>
      </c>
      <c r="B6" s="189"/>
      <c r="C6" s="189"/>
      <c r="D6" s="189" t="s">
        <v>285</v>
      </c>
      <c r="E6" s="189"/>
      <c r="F6" s="3" t="s">
        <v>96</v>
      </c>
      <c r="G6" s="215" t="s">
        <v>93</v>
      </c>
      <c r="H6" s="216"/>
      <c r="I6" s="217"/>
      <c r="J6" s="3" t="s">
        <v>94</v>
      </c>
      <c r="K6" s="189" t="s">
        <v>95</v>
      </c>
      <c r="L6" s="190"/>
    </row>
    <row r="7" spans="1:17" ht="40.049999999999997" customHeight="1">
      <c r="A7" s="185"/>
      <c r="B7" s="186"/>
      <c r="C7" s="186"/>
      <c r="D7" s="186"/>
      <c r="E7" s="186"/>
      <c r="F7" s="17"/>
      <c r="G7" s="218"/>
      <c r="H7" s="219"/>
      <c r="I7" s="220"/>
      <c r="J7" s="17"/>
      <c r="K7" s="187"/>
      <c r="L7" s="188"/>
    </row>
    <row r="8" spans="1:17" s="2" customFormat="1" ht="15.75" customHeight="1">
      <c r="A8" s="146" t="s">
        <v>0</v>
      </c>
      <c r="B8" s="147"/>
      <c r="C8" s="147"/>
      <c r="D8" s="147"/>
      <c r="E8" s="147"/>
      <c r="F8" s="147"/>
      <c r="G8" s="147"/>
      <c r="H8" s="147"/>
      <c r="I8" s="147"/>
      <c r="J8" s="147"/>
      <c r="K8" s="144"/>
      <c r="L8" s="145"/>
    </row>
    <row r="9" spans="1:17" s="2" customFormat="1" ht="43.5" customHeight="1">
      <c r="A9" s="246" t="s">
        <v>87</v>
      </c>
      <c r="B9" s="240"/>
      <c r="C9" s="239" t="s">
        <v>796</v>
      </c>
      <c r="D9" s="249"/>
      <c r="E9" s="249"/>
      <c r="F9" s="240"/>
      <c r="G9" s="239" t="s">
        <v>2</v>
      </c>
      <c r="H9" s="240"/>
      <c r="I9" s="239" t="s">
        <v>800</v>
      </c>
      <c r="J9" s="240"/>
      <c r="K9" s="189" t="s">
        <v>85</v>
      </c>
      <c r="L9" s="190"/>
      <c r="O9" s="245" t="s">
        <v>30</v>
      </c>
      <c r="P9" s="245"/>
      <c r="Q9" s="245"/>
    </row>
    <row r="10" spans="1:17" s="2" customFormat="1" ht="49.8" customHeight="1">
      <c r="A10" s="247" t="s">
        <v>622</v>
      </c>
      <c r="B10" s="248"/>
      <c r="C10" s="191" t="str">
        <f>VLOOKUP(A10,Listado!A6:R456,6,0)</f>
        <v>G. PROYECTOS DE CARRETERAS</v>
      </c>
      <c r="D10" s="191"/>
      <c r="E10" s="191"/>
      <c r="F10" s="191"/>
      <c r="G10" s="191" t="str">
        <f>VLOOKUP(A10,Listado!A6:R456,7,0)</f>
        <v>Técnico/a 1</v>
      </c>
      <c r="H10" s="191"/>
      <c r="I10" s="241" t="str">
        <f>VLOOKUP(A10,Listado!A6:R456,2,0)</f>
        <v>Abogado/a Expropiaciones</v>
      </c>
      <c r="J10" s="242"/>
      <c r="K10" s="191" t="str">
        <f>VLOOKUP(A10,Listado!A6:R456,11,0)</f>
        <v>Valencia</v>
      </c>
      <c r="L10" s="192"/>
    </row>
    <row r="11" spans="1:17" s="2" customFormat="1" ht="15.75" customHeight="1">
      <c r="A11" s="193" t="s">
        <v>783</v>
      </c>
      <c r="B11" s="194"/>
      <c r="C11" s="194"/>
      <c r="D11" s="194"/>
      <c r="E11" s="194"/>
      <c r="F11" s="194"/>
      <c r="G11" s="194"/>
      <c r="H11" s="194"/>
      <c r="I11" s="194"/>
      <c r="J11" s="194"/>
      <c r="K11" s="194"/>
      <c r="L11" s="195"/>
    </row>
    <row r="12" spans="1:17" s="2" customFormat="1" ht="19.2" customHeight="1">
      <c r="A12" s="146" t="s">
        <v>1</v>
      </c>
      <c r="B12" s="147"/>
      <c r="C12" s="147"/>
      <c r="D12" s="147"/>
      <c r="E12" s="147"/>
      <c r="F12" s="147"/>
      <c r="G12" s="147"/>
      <c r="H12" s="147"/>
      <c r="I12" s="147"/>
      <c r="J12" s="147"/>
      <c r="K12" s="144"/>
      <c r="L12" s="145"/>
    </row>
    <row r="13" spans="1:17" s="2" customFormat="1" ht="22.2" customHeight="1">
      <c r="A13" s="198" t="s">
        <v>291</v>
      </c>
      <c r="B13" s="199"/>
      <c r="C13" s="199"/>
      <c r="D13" s="199"/>
      <c r="E13" s="199"/>
      <c r="F13" s="199"/>
      <c r="G13" s="199"/>
      <c r="H13" s="199"/>
      <c r="I13" s="199"/>
      <c r="J13" s="199"/>
      <c r="K13" s="199"/>
      <c r="L13" s="200"/>
    </row>
    <row r="14" spans="1:17" s="2" customFormat="1" ht="18.75" customHeight="1">
      <c r="A14" s="201" t="s">
        <v>89</v>
      </c>
      <c r="B14" s="202"/>
      <c r="C14" s="221" t="s">
        <v>88</v>
      </c>
      <c r="D14" s="222"/>
      <c r="E14" s="222"/>
      <c r="F14" s="222"/>
      <c r="G14" s="222"/>
      <c r="H14" s="222"/>
      <c r="I14" s="223"/>
      <c r="J14" s="202" t="s">
        <v>90</v>
      </c>
      <c r="K14" s="202"/>
      <c r="L14" s="205"/>
    </row>
    <row r="15" spans="1:17" ht="40.049999999999997" customHeight="1">
      <c r="A15" s="203"/>
      <c r="B15" s="204"/>
      <c r="C15" s="206"/>
      <c r="D15" s="207"/>
      <c r="E15" s="207"/>
      <c r="F15" s="207"/>
      <c r="G15" s="207"/>
      <c r="H15" s="207"/>
      <c r="I15" s="224"/>
      <c r="J15" s="206"/>
      <c r="K15" s="207"/>
      <c r="L15" s="208"/>
    </row>
    <row r="16" spans="1:17" s="2" customFormat="1" ht="18.75" customHeight="1" thickBot="1">
      <c r="A16" s="226" t="s">
        <v>292</v>
      </c>
      <c r="B16" s="227"/>
      <c r="C16" s="227"/>
      <c r="D16" s="227"/>
      <c r="E16" s="227"/>
      <c r="F16" s="227"/>
      <c r="G16" s="227"/>
      <c r="H16" s="227"/>
      <c r="I16" s="227"/>
      <c r="J16" s="227"/>
      <c r="K16" s="227"/>
      <c r="L16" s="228"/>
    </row>
    <row r="17" spans="1:12" ht="192.6" customHeight="1" thickTop="1" thickBot="1">
      <c r="A17" s="231" t="str">
        <f>VLOOKUP(A10,Listado!A6:R456,18,0)</f>
        <v>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v>
      </c>
      <c r="B17" s="232"/>
      <c r="C17" s="232"/>
      <c r="D17" s="232"/>
      <c r="E17" s="232"/>
      <c r="F17" s="232"/>
      <c r="G17" s="232"/>
      <c r="H17" s="233"/>
      <c r="I17" s="18"/>
      <c r="J17" s="229" t="s">
        <v>290</v>
      </c>
      <c r="K17" s="229"/>
      <c r="L17" s="230"/>
    </row>
    <row r="18" spans="1:12" s="2" customFormat="1" ht="19.2" customHeight="1" thickTop="1">
      <c r="A18" s="209" t="s">
        <v>293</v>
      </c>
      <c r="B18" s="210"/>
      <c r="C18" s="210"/>
      <c r="D18" s="210"/>
      <c r="E18" s="210"/>
      <c r="F18" s="210"/>
      <c r="G18" s="210"/>
      <c r="H18" s="210"/>
      <c r="I18" s="210"/>
      <c r="J18" s="210"/>
      <c r="K18" s="210"/>
      <c r="L18" s="25"/>
    </row>
    <row r="19" spans="1:12" s="2" customFormat="1" ht="113.4" customHeight="1">
      <c r="A19" s="236" t="s">
        <v>1827</v>
      </c>
      <c r="B19" s="237"/>
      <c r="C19" s="237"/>
      <c r="D19" s="237"/>
      <c r="E19" s="237"/>
      <c r="F19" s="237"/>
      <c r="G19" s="237"/>
      <c r="H19" s="237"/>
      <c r="I19" s="237"/>
      <c r="J19" s="237"/>
      <c r="K19" s="237"/>
      <c r="L19" s="238"/>
    </row>
    <row r="20" spans="1:12" s="2" customFormat="1" ht="52.5" customHeight="1">
      <c r="A20" s="211" t="s">
        <v>784</v>
      </c>
      <c r="B20" s="212"/>
      <c r="C20" s="212"/>
      <c r="D20" s="212"/>
      <c r="E20" s="212"/>
      <c r="F20" s="212"/>
      <c r="G20" s="212"/>
      <c r="H20" s="212"/>
      <c r="I20" s="212"/>
      <c r="J20" s="213"/>
      <c r="K20" s="214"/>
      <c r="L20" s="26">
        <v>15</v>
      </c>
    </row>
    <row r="21" spans="1:12" s="4" customFormat="1" ht="40.049999999999997" customHeight="1">
      <c r="A21" s="27" t="s">
        <v>294</v>
      </c>
      <c r="B21" s="13" t="s">
        <v>295</v>
      </c>
      <c r="C21" s="169" t="s">
        <v>101</v>
      </c>
      <c r="D21" s="170"/>
      <c r="E21" s="169" t="s">
        <v>37</v>
      </c>
      <c r="F21" s="170"/>
      <c r="G21" s="169" t="s">
        <v>296</v>
      </c>
      <c r="H21" s="171"/>
      <c r="I21" s="170"/>
      <c r="J21" s="13" t="s">
        <v>97</v>
      </c>
      <c r="K21" s="13" t="s">
        <v>98</v>
      </c>
      <c r="L21" s="28" t="s">
        <v>99</v>
      </c>
    </row>
    <row r="22" spans="1:12" s="5" customFormat="1" ht="16.95" customHeight="1">
      <c r="A22" s="142"/>
      <c r="B22" s="143"/>
      <c r="C22" s="153"/>
      <c r="D22" s="154"/>
      <c r="E22" s="243"/>
      <c r="F22" s="244"/>
      <c r="G22" s="157"/>
      <c r="H22" s="157"/>
      <c r="I22" s="157"/>
      <c r="J22" s="14" t="str">
        <f>IF(OR(ISBLANK(A22),ISBLANK(B22)),"",(B22-A22)+1)</f>
        <v/>
      </c>
      <c r="K22" s="15">
        <f>15/1826</f>
        <v>8.2146768893756848E-3</v>
      </c>
      <c r="L22" s="29" t="str">
        <f>IFERROR(ROUND(J22*K22,4),"")</f>
        <v/>
      </c>
    </row>
    <row r="23" spans="1:12" s="5" customFormat="1" ht="16.95" customHeight="1">
      <c r="A23" s="142"/>
      <c r="B23" s="143"/>
      <c r="C23" s="153"/>
      <c r="D23" s="154"/>
      <c r="E23" s="155"/>
      <c r="F23" s="156"/>
      <c r="G23" s="157"/>
      <c r="H23" s="157"/>
      <c r="I23" s="157"/>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153"/>
      <c r="D24" s="154"/>
      <c r="E24" s="155"/>
      <c r="F24" s="156"/>
      <c r="G24" s="184"/>
      <c r="H24" s="184"/>
      <c r="I24" s="184"/>
      <c r="J24" s="14" t="str">
        <f t="shared" si="0"/>
        <v/>
      </c>
      <c r="K24" s="15">
        <f t="shared" si="1"/>
        <v>8.2146768893756848E-3</v>
      </c>
      <c r="L24" s="29" t="str">
        <f t="shared" si="2"/>
        <v/>
      </c>
    </row>
    <row r="25" spans="1:12" s="5" customFormat="1" ht="16.95" customHeight="1">
      <c r="A25" s="142"/>
      <c r="B25" s="143"/>
      <c r="C25" s="153"/>
      <c r="D25" s="154"/>
      <c r="E25" s="155"/>
      <c r="F25" s="156"/>
      <c r="G25" s="184"/>
      <c r="H25" s="184"/>
      <c r="I25" s="184"/>
      <c r="J25" s="14" t="str">
        <f t="shared" si="0"/>
        <v/>
      </c>
      <c r="K25" s="15">
        <f t="shared" si="1"/>
        <v>8.2146768893756848E-3</v>
      </c>
      <c r="L25" s="29" t="str">
        <f t="shared" si="2"/>
        <v/>
      </c>
    </row>
    <row r="26" spans="1:12" s="5" customFormat="1" ht="16.95" customHeight="1">
      <c r="A26" s="142"/>
      <c r="B26" s="143"/>
      <c r="C26" s="153"/>
      <c r="D26" s="154"/>
      <c r="E26" s="155"/>
      <c r="F26" s="156"/>
      <c r="G26" s="184"/>
      <c r="H26" s="184"/>
      <c r="I26" s="184"/>
      <c r="J26" s="14" t="str">
        <f t="shared" si="0"/>
        <v/>
      </c>
      <c r="K26" s="15">
        <f t="shared" si="1"/>
        <v>8.2146768893756848E-3</v>
      </c>
      <c r="L26" s="29" t="str">
        <f t="shared" si="2"/>
        <v/>
      </c>
    </row>
    <row r="27" spans="1:12" s="5" customFormat="1" ht="16.95" customHeight="1">
      <c r="A27" s="142"/>
      <c r="B27" s="143"/>
      <c r="C27" s="153"/>
      <c r="D27" s="154"/>
      <c r="E27" s="155"/>
      <c r="F27" s="156"/>
      <c r="G27" s="184"/>
      <c r="H27" s="184"/>
      <c r="I27" s="184"/>
      <c r="J27" s="14" t="str">
        <f t="shared" si="0"/>
        <v/>
      </c>
      <c r="K27" s="15">
        <f t="shared" si="1"/>
        <v>8.2146768893756848E-3</v>
      </c>
      <c r="L27" s="29" t="str">
        <f t="shared" si="2"/>
        <v/>
      </c>
    </row>
    <row r="28" spans="1:12" s="5" customFormat="1" ht="16.95" customHeight="1">
      <c r="A28" s="142"/>
      <c r="B28" s="143"/>
      <c r="C28" s="153"/>
      <c r="D28" s="154"/>
      <c r="E28" s="155"/>
      <c r="F28" s="156"/>
      <c r="G28" s="184"/>
      <c r="H28" s="184"/>
      <c r="I28" s="184"/>
      <c r="J28" s="14" t="str">
        <f t="shared" si="0"/>
        <v/>
      </c>
      <c r="K28" s="15">
        <f t="shared" si="1"/>
        <v>8.2146768893756848E-3</v>
      </c>
      <c r="L28" s="29" t="str">
        <f t="shared" si="2"/>
        <v/>
      </c>
    </row>
    <row r="29" spans="1:12" s="5" customFormat="1" ht="16.95" customHeight="1">
      <c r="A29" s="142"/>
      <c r="B29" s="143"/>
      <c r="C29" s="153"/>
      <c r="D29" s="154"/>
      <c r="E29" s="155"/>
      <c r="F29" s="156"/>
      <c r="G29" s="184"/>
      <c r="H29" s="184"/>
      <c r="I29" s="184"/>
      <c r="J29" s="14" t="str">
        <f t="shared" si="0"/>
        <v/>
      </c>
      <c r="K29" s="15">
        <f t="shared" si="1"/>
        <v>8.2146768893756848E-3</v>
      </c>
      <c r="L29" s="29" t="str">
        <f t="shared" si="2"/>
        <v/>
      </c>
    </row>
    <row r="30" spans="1:12" s="5" customFormat="1" ht="16.95" customHeight="1">
      <c r="A30" s="142"/>
      <c r="B30" s="143"/>
      <c r="C30" s="153"/>
      <c r="D30" s="154"/>
      <c r="E30" s="155"/>
      <c r="F30" s="156"/>
      <c r="G30" s="184"/>
      <c r="H30" s="184"/>
      <c r="I30" s="184"/>
      <c r="J30" s="14" t="str">
        <f t="shared" si="0"/>
        <v/>
      </c>
      <c r="K30" s="15">
        <f t="shared" si="1"/>
        <v>8.2146768893756848E-3</v>
      </c>
      <c r="L30" s="29" t="str">
        <f t="shared" si="2"/>
        <v/>
      </c>
    </row>
    <row r="31" spans="1:12" s="5" customFormat="1" ht="16.95" customHeight="1">
      <c r="A31" s="142"/>
      <c r="B31" s="143"/>
      <c r="C31" s="153"/>
      <c r="D31" s="154"/>
      <c r="E31" s="155"/>
      <c r="F31" s="156"/>
      <c r="G31" s="184"/>
      <c r="H31" s="184"/>
      <c r="I31" s="184"/>
      <c r="J31" s="14" t="str">
        <f t="shared" si="0"/>
        <v/>
      </c>
      <c r="K31" s="15">
        <f t="shared" si="1"/>
        <v>8.2146768893756848E-3</v>
      </c>
      <c r="L31" s="29" t="str">
        <f t="shared" si="2"/>
        <v/>
      </c>
    </row>
    <row r="32" spans="1:12" s="5" customFormat="1" ht="16.95" customHeight="1">
      <c r="A32" s="142"/>
      <c r="B32" s="143"/>
      <c r="C32" s="153"/>
      <c r="D32" s="154"/>
      <c r="E32" s="155"/>
      <c r="F32" s="156"/>
      <c r="G32" s="184"/>
      <c r="H32" s="184"/>
      <c r="I32" s="184"/>
      <c r="J32" s="14" t="str">
        <f t="shared" si="0"/>
        <v/>
      </c>
      <c r="K32" s="15">
        <f t="shared" si="1"/>
        <v>8.2146768893756848E-3</v>
      </c>
      <c r="L32" s="29" t="str">
        <f t="shared" si="2"/>
        <v/>
      </c>
    </row>
    <row r="33" spans="1:12" s="5" customFormat="1" ht="16.95" customHeight="1">
      <c r="A33" s="142"/>
      <c r="B33" s="143"/>
      <c r="C33" s="153"/>
      <c r="D33" s="154"/>
      <c r="E33" s="155"/>
      <c r="F33" s="156"/>
      <c r="G33" s="184"/>
      <c r="H33" s="184"/>
      <c r="I33" s="184"/>
      <c r="J33" s="14" t="str">
        <f t="shared" si="0"/>
        <v/>
      </c>
      <c r="K33" s="15">
        <f t="shared" si="1"/>
        <v>8.2146768893756848E-3</v>
      </c>
      <c r="L33" s="29" t="str">
        <f t="shared" si="2"/>
        <v/>
      </c>
    </row>
    <row r="34" spans="1:12" s="5" customFormat="1" ht="16.95" customHeight="1">
      <c r="A34" s="142"/>
      <c r="B34" s="143"/>
      <c r="C34" s="153"/>
      <c r="D34" s="154"/>
      <c r="E34" s="155"/>
      <c r="F34" s="156"/>
      <c r="G34" s="184"/>
      <c r="H34" s="184"/>
      <c r="I34" s="184"/>
      <c r="J34" s="14" t="str">
        <f>IF(OR(ISBLANK(A34),ISBLANK(B34)),"",(B34-A34)+1)</f>
        <v/>
      </c>
      <c r="K34" s="15">
        <f t="shared" si="1"/>
        <v>8.2146768893756848E-3</v>
      </c>
      <c r="L34" s="29" t="str">
        <f t="shared" si="2"/>
        <v/>
      </c>
    </row>
    <row r="35" spans="1:12" s="5" customFormat="1" ht="16.95" customHeight="1">
      <c r="A35" s="142"/>
      <c r="B35" s="143"/>
      <c r="C35" s="153"/>
      <c r="D35" s="154"/>
      <c r="E35" s="155"/>
      <c r="F35" s="156"/>
      <c r="G35" s="184"/>
      <c r="H35" s="184"/>
      <c r="I35" s="184"/>
      <c r="J35" s="14" t="str">
        <f t="shared" si="0"/>
        <v/>
      </c>
      <c r="K35" s="15">
        <f t="shared" si="1"/>
        <v>8.2146768893756848E-3</v>
      </c>
      <c r="L35" s="29" t="str">
        <f t="shared" si="2"/>
        <v/>
      </c>
    </row>
    <row r="36" spans="1:12" s="6" customFormat="1" ht="44.25" customHeight="1">
      <c r="A36" s="166" t="s">
        <v>100</v>
      </c>
      <c r="B36" s="167"/>
      <c r="C36" s="167"/>
      <c r="D36" s="167"/>
      <c r="E36" s="167"/>
      <c r="F36" s="167"/>
      <c r="G36" s="167"/>
      <c r="H36" s="167"/>
      <c r="I36" s="167"/>
      <c r="J36" s="167"/>
      <c r="K36" s="168"/>
      <c r="L36" s="30">
        <f>MIN(15,ROUND(SUM(L22:L35),4))</f>
        <v>0</v>
      </c>
    </row>
    <row r="37" spans="1:12" s="2" customFormat="1" ht="51" customHeight="1">
      <c r="A37" s="172" t="s">
        <v>797</v>
      </c>
      <c r="B37" s="173"/>
      <c r="C37" s="173"/>
      <c r="D37" s="173"/>
      <c r="E37" s="173"/>
      <c r="F37" s="173"/>
      <c r="G37" s="173"/>
      <c r="H37" s="173"/>
      <c r="I37" s="173"/>
      <c r="J37" s="173"/>
      <c r="K37" s="174"/>
      <c r="L37" s="31">
        <v>25</v>
      </c>
    </row>
    <row r="38" spans="1:12" s="4" customFormat="1" ht="40.049999999999997" customHeight="1">
      <c r="A38" s="27" t="s">
        <v>294</v>
      </c>
      <c r="B38" s="13" t="s">
        <v>295</v>
      </c>
      <c r="C38" s="169" t="s">
        <v>101</v>
      </c>
      <c r="D38" s="170"/>
      <c r="E38" s="169" t="s">
        <v>37</v>
      </c>
      <c r="F38" s="170"/>
      <c r="G38" s="169" t="s">
        <v>296</v>
      </c>
      <c r="H38" s="171"/>
      <c r="I38" s="170"/>
      <c r="J38" s="13" t="s">
        <v>97</v>
      </c>
      <c r="K38" s="13" t="s">
        <v>98</v>
      </c>
      <c r="L38" s="28" t="s">
        <v>99</v>
      </c>
    </row>
    <row r="39" spans="1:12" s="5" customFormat="1" ht="16.95" customHeight="1">
      <c r="A39" s="142"/>
      <c r="B39" s="143"/>
      <c r="C39" s="153"/>
      <c r="D39" s="154"/>
      <c r="E39" s="155"/>
      <c r="F39" s="156"/>
      <c r="G39" s="157"/>
      <c r="H39" s="157"/>
      <c r="I39" s="157"/>
      <c r="J39" s="14" t="str">
        <f>IF(OR(ISBLANK(A39),ISBLANK(B39)),"",(B39-A39)+1)</f>
        <v/>
      </c>
      <c r="K39" s="15">
        <f>25/1826</f>
        <v>1.3691128148959474E-2</v>
      </c>
      <c r="L39" s="29" t="str">
        <f>IFERROR(ROUND(J39*K39,4),"")</f>
        <v/>
      </c>
    </row>
    <row r="40" spans="1:12" s="5" customFormat="1" ht="16.95" customHeight="1">
      <c r="A40" s="142"/>
      <c r="B40" s="143"/>
      <c r="C40" s="153"/>
      <c r="D40" s="154"/>
      <c r="E40" s="155"/>
      <c r="F40" s="156"/>
      <c r="G40" s="157"/>
      <c r="H40" s="157"/>
      <c r="I40" s="157"/>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148"/>
      <c r="D41" s="149"/>
      <c r="E41" s="150"/>
      <c r="F41" s="151"/>
      <c r="G41" s="152"/>
      <c r="H41" s="152"/>
      <c r="I41" s="152"/>
      <c r="J41" s="14" t="str">
        <f t="shared" si="3"/>
        <v/>
      </c>
      <c r="K41" s="15">
        <f t="shared" si="4"/>
        <v>1.3691128148959474E-2</v>
      </c>
      <c r="L41" s="29" t="str">
        <f t="shared" si="5"/>
        <v/>
      </c>
    </row>
    <row r="42" spans="1:12" s="5" customFormat="1" ht="16.95" customHeight="1">
      <c r="A42" s="142"/>
      <c r="B42" s="143"/>
      <c r="C42" s="148"/>
      <c r="D42" s="149"/>
      <c r="E42" s="150"/>
      <c r="F42" s="151"/>
      <c r="G42" s="152"/>
      <c r="H42" s="152"/>
      <c r="I42" s="152"/>
      <c r="J42" s="14" t="str">
        <f t="shared" si="3"/>
        <v/>
      </c>
      <c r="K42" s="15">
        <f t="shared" si="4"/>
        <v>1.3691128148959474E-2</v>
      </c>
      <c r="L42" s="29" t="str">
        <f t="shared" si="5"/>
        <v/>
      </c>
    </row>
    <row r="43" spans="1:12" s="5" customFormat="1" ht="16.95" customHeight="1">
      <c r="A43" s="142"/>
      <c r="B43" s="143"/>
      <c r="C43" s="148"/>
      <c r="D43" s="149"/>
      <c r="E43" s="150"/>
      <c r="F43" s="151"/>
      <c r="G43" s="152"/>
      <c r="H43" s="152"/>
      <c r="I43" s="152"/>
      <c r="J43" s="14" t="str">
        <f t="shared" si="3"/>
        <v/>
      </c>
      <c r="K43" s="15">
        <f t="shared" si="4"/>
        <v>1.3691128148959474E-2</v>
      </c>
      <c r="L43" s="29" t="str">
        <f t="shared" si="5"/>
        <v/>
      </c>
    </row>
    <row r="44" spans="1:12" s="5" customFormat="1" ht="16.95" customHeight="1">
      <c r="A44" s="142"/>
      <c r="B44" s="143"/>
      <c r="C44" s="148"/>
      <c r="D44" s="149"/>
      <c r="E44" s="150"/>
      <c r="F44" s="151"/>
      <c r="G44" s="152"/>
      <c r="H44" s="152"/>
      <c r="I44" s="152"/>
      <c r="J44" s="14" t="str">
        <f t="shared" si="3"/>
        <v/>
      </c>
      <c r="K44" s="15">
        <f t="shared" si="4"/>
        <v>1.3691128148959474E-2</v>
      </c>
      <c r="L44" s="29" t="str">
        <f t="shared" si="5"/>
        <v/>
      </c>
    </row>
    <row r="45" spans="1:12" s="5" customFormat="1" ht="16.95" customHeight="1">
      <c r="A45" s="142"/>
      <c r="B45" s="143"/>
      <c r="C45" s="148"/>
      <c r="D45" s="149"/>
      <c r="E45" s="150"/>
      <c r="F45" s="151"/>
      <c r="G45" s="152"/>
      <c r="H45" s="152"/>
      <c r="I45" s="152"/>
      <c r="J45" s="14" t="str">
        <f t="shared" si="3"/>
        <v/>
      </c>
      <c r="K45" s="15">
        <f t="shared" si="4"/>
        <v>1.3691128148959474E-2</v>
      </c>
      <c r="L45" s="29" t="str">
        <f t="shared" si="5"/>
        <v/>
      </c>
    </row>
    <row r="46" spans="1:12" s="5" customFormat="1" ht="16.95" customHeight="1">
      <c r="A46" s="142"/>
      <c r="B46" s="143"/>
      <c r="C46" s="148"/>
      <c r="D46" s="149"/>
      <c r="E46" s="150"/>
      <c r="F46" s="151"/>
      <c r="G46" s="152"/>
      <c r="H46" s="152"/>
      <c r="I46" s="152"/>
      <c r="J46" s="14" t="str">
        <f t="shared" si="3"/>
        <v/>
      </c>
      <c r="K46" s="15">
        <f t="shared" si="4"/>
        <v>1.3691128148959474E-2</v>
      </c>
      <c r="L46" s="29" t="str">
        <f t="shared" si="5"/>
        <v/>
      </c>
    </row>
    <row r="47" spans="1:12" s="5" customFormat="1" ht="16.95" customHeight="1">
      <c r="A47" s="142"/>
      <c r="B47" s="143"/>
      <c r="C47" s="148"/>
      <c r="D47" s="149"/>
      <c r="E47" s="150"/>
      <c r="F47" s="151"/>
      <c r="G47" s="152"/>
      <c r="H47" s="152"/>
      <c r="I47" s="152"/>
      <c r="J47" s="14" t="str">
        <f t="shared" si="3"/>
        <v/>
      </c>
      <c r="K47" s="15">
        <f t="shared" si="4"/>
        <v>1.3691128148959474E-2</v>
      </c>
      <c r="L47" s="29" t="str">
        <f t="shared" si="5"/>
        <v/>
      </c>
    </row>
    <row r="48" spans="1:12" s="5" customFormat="1" ht="16.95" customHeight="1">
      <c r="A48" s="142"/>
      <c r="B48" s="143"/>
      <c r="C48" s="148"/>
      <c r="D48" s="149"/>
      <c r="E48" s="150"/>
      <c r="F48" s="151"/>
      <c r="G48" s="152"/>
      <c r="H48" s="152"/>
      <c r="I48" s="152"/>
      <c r="J48" s="14" t="str">
        <f t="shared" si="3"/>
        <v/>
      </c>
      <c r="K48" s="15">
        <f t="shared" si="4"/>
        <v>1.3691128148959474E-2</v>
      </c>
      <c r="L48" s="29" t="str">
        <f t="shared" si="5"/>
        <v/>
      </c>
    </row>
    <row r="49" spans="1:12" s="5" customFormat="1" ht="16.95" customHeight="1">
      <c r="A49" s="142"/>
      <c r="B49" s="143"/>
      <c r="C49" s="148"/>
      <c r="D49" s="149"/>
      <c r="E49" s="150"/>
      <c r="F49" s="151"/>
      <c r="G49" s="152"/>
      <c r="H49" s="152"/>
      <c r="I49" s="152"/>
      <c r="J49" s="14" t="str">
        <f t="shared" si="3"/>
        <v/>
      </c>
      <c r="K49" s="15">
        <f t="shared" si="4"/>
        <v>1.3691128148959474E-2</v>
      </c>
      <c r="L49" s="29" t="str">
        <f t="shared" si="5"/>
        <v/>
      </c>
    </row>
    <row r="50" spans="1:12" s="5" customFormat="1" ht="16.95" customHeight="1">
      <c r="A50" s="142"/>
      <c r="B50" s="143"/>
      <c r="C50" s="148"/>
      <c r="D50" s="149"/>
      <c r="E50" s="150"/>
      <c r="F50" s="151"/>
      <c r="G50" s="152"/>
      <c r="H50" s="152"/>
      <c r="I50" s="152"/>
      <c r="J50" s="14" t="str">
        <f t="shared" si="3"/>
        <v/>
      </c>
      <c r="K50" s="15">
        <f t="shared" si="4"/>
        <v>1.3691128148959474E-2</v>
      </c>
      <c r="L50" s="29" t="str">
        <f t="shared" si="5"/>
        <v/>
      </c>
    </row>
    <row r="51" spans="1:12" s="5" customFormat="1" ht="16.95" customHeight="1">
      <c r="A51" s="142"/>
      <c r="B51" s="143"/>
      <c r="C51" s="148"/>
      <c r="D51" s="149"/>
      <c r="E51" s="150"/>
      <c r="F51" s="151"/>
      <c r="G51" s="152"/>
      <c r="H51" s="152"/>
      <c r="I51" s="152"/>
      <c r="J51" s="14" t="str">
        <f t="shared" si="3"/>
        <v/>
      </c>
      <c r="K51" s="15">
        <f t="shared" si="4"/>
        <v>1.3691128148959474E-2</v>
      </c>
      <c r="L51" s="29" t="str">
        <f t="shared" si="5"/>
        <v/>
      </c>
    </row>
    <row r="52" spans="1:12" s="5" customFormat="1" ht="16.95" customHeight="1">
      <c r="A52" s="142"/>
      <c r="B52" s="143"/>
      <c r="C52" s="181"/>
      <c r="D52" s="182"/>
      <c r="E52" s="150"/>
      <c r="F52" s="151"/>
      <c r="G52" s="183"/>
      <c r="H52" s="183"/>
      <c r="I52" s="183"/>
      <c r="J52" s="14" t="str">
        <f t="shared" si="3"/>
        <v/>
      </c>
      <c r="K52" s="15">
        <f t="shared" si="4"/>
        <v>1.3691128148959474E-2</v>
      </c>
      <c r="L52" s="29" t="str">
        <f t="shared" si="5"/>
        <v/>
      </c>
    </row>
    <row r="53" spans="1:12" s="5" customFormat="1" ht="44.25" customHeight="1">
      <c r="A53" s="175" t="s">
        <v>102</v>
      </c>
      <c r="B53" s="176"/>
      <c r="C53" s="176"/>
      <c r="D53" s="176"/>
      <c r="E53" s="176"/>
      <c r="F53" s="176"/>
      <c r="G53" s="176"/>
      <c r="H53" s="176"/>
      <c r="I53" s="176"/>
      <c r="J53" s="176"/>
      <c r="K53" s="177"/>
      <c r="L53" s="32">
        <f>MIN(25,ROUND(SUM(L39:L52),4))</f>
        <v>0</v>
      </c>
    </row>
    <row r="54" spans="1:12" s="7" customFormat="1" ht="50.25" customHeight="1">
      <c r="A54" s="178" t="s">
        <v>798</v>
      </c>
      <c r="B54" s="179"/>
      <c r="C54" s="179"/>
      <c r="D54" s="179"/>
      <c r="E54" s="179"/>
      <c r="F54" s="179"/>
      <c r="G54" s="179"/>
      <c r="H54" s="179"/>
      <c r="I54" s="179"/>
      <c r="J54" s="179"/>
      <c r="K54" s="180"/>
      <c r="L54" s="33">
        <v>15</v>
      </c>
    </row>
    <row r="55" spans="1:12" s="4" customFormat="1" ht="49.2" customHeight="1">
      <c r="A55" s="27" t="s">
        <v>294</v>
      </c>
      <c r="B55" s="13" t="s">
        <v>295</v>
      </c>
      <c r="C55" s="169" t="s">
        <v>101</v>
      </c>
      <c r="D55" s="170"/>
      <c r="E55" s="169" t="s">
        <v>37</v>
      </c>
      <c r="F55" s="170"/>
      <c r="G55" s="169" t="s">
        <v>296</v>
      </c>
      <c r="H55" s="171"/>
      <c r="I55" s="170"/>
      <c r="J55" s="13" t="s">
        <v>97</v>
      </c>
      <c r="K55" s="13" t="s">
        <v>98</v>
      </c>
      <c r="L55" s="28" t="s">
        <v>99</v>
      </c>
    </row>
    <row r="56" spans="1:12" s="5" customFormat="1" ht="16.95" customHeight="1">
      <c r="A56" s="142"/>
      <c r="B56" s="143"/>
      <c r="C56" s="153"/>
      <c r="D56" s="154"/>
      <c r="E56" s="155"/>
      <c r="F56" s="156"/>
      <c r="G56" s="157"/>
      <c r="H56" s="157"/>
      <c r="I56" s="157"/>
      <c r="J56" s="14" t="str">
        <f>IF(OR(ISBLANK(A56),ISBLANK(B56)),"",(B56-A56)+1)</f>
        <v/>
      </c>
      <c r="K56" s="15">
        <f>15/1826</f>
        <v>8.2146768893756848E-3</v>
      </c>
      <c r="L56" s="29" t="str">
        <f>IFERROR(ROUND(J56*K56,4),"")</f>
        <v/>
      </c>
    </row>
    <row r="57" spans="1:12" s="5" customFormat="1" ht="16.95" customHeight="1">
      <c r="A57" s="142"/>
      <c r="B57" s="143"/>
      <c r="C57" s="148"/>
      <c r="D57" s="149"/>
      <c r="E57" s="150"/>
      <c r="F57" s="151"/>
      <c r="G57" s="152"/>
      <c r="H57" s="152"/>
      <c r="I57" s="15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148"/>
      <c r="D58" s="149"/>
      <c r="E58" s="150"/>
      <c r="F58" s="151"/>
      <c r="G58" s="152"/>
      <c r="H58" s="152"/>
      <c r="I58" s="152"/>
      <c r="J58" s="14" t="str">
        <f t="shared" si="6"/>
        <v/>
      </c>
      <c r="K58" s="15">
        <f t="shared" si="7"/>
        <v>8.2146768893756848E-3</v>
      </c>
      <c r="L58" s="29" t="str">
        <f t="shared" si="8"/>
        <v/>
      </c>
    </row>
    <row r="59" spans="1:12" s="5" customFormat="1" ht="16.95" customHeight="1">
      <c r="A59" s="142"/>
      <c r="B59" s="143"/>
      <c r="C59" s="148"/>
      <c r="D59" s="149"/>
      <c r="E59" s="150"/>
      <c r="F59" s="151"/>
      <c r="G59" s="152"/>
      <c r="H59" s="152"/>
      <c r="I59" s="152"/>
      <c r="J59" s="14" t="str">
        <f t="shared" si="6"/>
        <v/>
      </c>
      <c r="K59" s="15">
        <f t="shared" si="7"/>
        <v>8.2146768893756848E-3</v>
      </c>
      <c r="L59" s="29" t="str">
        <f t="shared" si="8"/>
        <v/>
      </c>
    </row>
    <row r="60" spans="1:12" s="5" customFormat="1" ht="16.95" customHeight="1">
      <c r="A60" s="142"/>
      <c r="B60" s="143"/>
      <c r="C60" s="148"/>
      <c r="D60" s="149"/>
      <c r="E60" s="150"/>
      <c r="F60" s="151"/>
      <c r="G60" s="152"/>
      <c r="H60" s="152"/>
      <c r="I60" s="152"/>
      <c r="J60" s="14" t="str">
        <f t="shared" si="6"/>
        <v/>
      </c>
      <c r="K60" s="15">
        <f t="shared" si="7"/>
        <v>8.2146768893756848E-3</v>
      </c>
      <c r="L60" s="29" t="str">
        <f t="shared" si="8"/>
        <v/>
      </c>
    </row>
    <row r="61" spans="1:12" s="5" customFormat="1" ht="16.95" customHeight="1">
      <c r="A61" s="142"/>
      <c r="B61" s="143"/>
      <c r="C61" s="148"/>
      <c r="D61" s="149"/>
      <c r="E61" s="150"/>
      <c r="F61" s="151"/>
      <c r="G61" s="152"/>
      <c r="H61" s="152"/>
      <c r="I61" s="152"/>
      <c r="J61" s="14" t="str">
        <f t="shared" si="6"/>
        <v/>
      </c>
      <c r="K61" s="15">
        <f t="shared" si="7"/>
        <v>8.2146768893756848E-3</v>
      </c>
      <c r="L61" s="29" t="str">
        <f t="shared" si="8"/>
        <v/>
      </c>
    </row>
    <row r="62" spans="1:12" s="5" customFormat="1" ht="16.95" customHeight="1">
      <c r="A62" s="142"/>
      <c r="B62" s="143"/>
      <c r="C62" s="148"/>
      <c r="D62" s="149"/>
      <c r="E62" s="150"/>
      <c r="F62" s="151"/>
      <c r="G62" s="152"/>
      <c r="H62" s="152"/>
      <c r="I62" s="152"/>
      <c r="J62" s="14" t="str">
        <f t="shared" si="6"/>
        <v/>
      </c>
      <c r="K62" s="15">
        <f t="shared" si="7"/>
        <v>8.2146768893756848E-3</v>
      </c>
      <c r="L62" s="29" t="str">
        <f t="shared" si="8"/>
        <v/>
      </c>
    </row>
    <row r="63" spans="1:12" s="5" customFormat="1" ht="16.95" customHeight="1">
      <c r="A63" s="142"/>
      <c r="B63" s="143"/>
      <c r="C63" s="148"/>
      <c r="D63" s="149"/>
      <c r="E63" s="150"/>
      <c r="F63" s="151"/>
      <c r="G63" s="152"/>
      <c r="H63" s="152"/>
      <c r="I63" s="152"/>
      <c r="J63" s="14" t="str">
        <f t="shared" si="6"/>
        <v/>
      </c>
      <c r="K63" s="15">
        <f t="shared" si="7"/>
        <v>8.2146768893756848E-3</v>
      </c>
      <c r="L63" s="29" t="str">
        <f t="shared" si="8"/>
        <v/>
      </c>
    </row>
    <row r="64" spans="1:12" s="5" customFormat="1" ht="16.95" customHeight="1">
      <c r="A64" s="142"/>
      <c r="B64" s="143"/>
      <c r="C64" s="148"/>
      <c r="D64" s="149"/>
      <c r="E64" s="150"/>
      <c r="F64" s="151"/>
      <c r="G64" s="152"/>
      <c r="H64" s="152"/>
      <c r="I64" s="152"/>
      <c r="J64" s="14" t="str">
        <f t="shared" si="6"/>
        <v/>
      </c>
      <c r="K64" s="15">
        <f t="shared" si="7"/>
        <v>8.2146768893756848E-3</v>
      </c>
      <c r="L64" s="29" t="str">
        <f t="shared" si="8"/>
        <v/>
      </c>
    </row>
    <row r="65" spans="1:12" s="5" customFormat="1" ht="16.95" customHeight="1">
      <c r="A65" s="142"/>
      <c r="B65" s="143"/>
      <c r="C65" s="148"/>
      <c r="D65" s="149"/>
      <c r="E65" s="150"/>
      <c r="F65" s="151"/>
      <c r="G65" s="152"/>
      <c r="H65" s="152"/>
      <c r="I65" s="152"/>
      <c r="J65" s="14" t="str">
        <f t="shared" si="6"/>
        <v/>
      </c>
      <c r="K65" s="15">
        <f t="shared" si="7"/>
        <v>8.2146768893756848E-3</v>
      </c>
      <c r="L65" s="29" t="str">
        <f t="shared" si="8"/>
        <v/>
      </c>
    </row>
    <row r="66" spans="1:12" s="5" customFormat="1" ht="16.95" customHeight="1">
      <c r="A66" s="142"/>
      <c r="B66" s="143"/>
      <c r="C66" s="148"/>
      <c r="D66" s="149"/>
      <c r="E66" s="150"/>
      <c r="F66" s="151"/>
      <c r="G66" s="152"/>
      <c r="H66" s="152"/>
      <c r="I66" s="152"/>
      <c r="J66" s="14" t="str">
        <f t="shared" si="6"/>
        <v/>
      </c>
      <c r="K66" s="15">
        <f t="shared" si="7"/>
        <v>8.2146768893756848E-3</v>
      </c>
      <c r="L66" s="29" t="str">
        <f t="shared" si="8"/>
        <v/>
      </c>
    </row>
    <row r="67" spans="1:12" s="5" customFormat="1" ht="16.95" customHeight="1">
      <c r="A67" s="142"/>
      <c r="B67" s="143"/>
      <c r="C67" s="148"/>
      <c r="D67" s="149"/>
      <c r="E67" s="150"/>
      <c r="F67" s="151"/>
      <c r="G67" s="152"/>
      <c r="H67" s="152"/>
      <c r="I67" s="152"/>
      <c r="J67" s="14" t="str">
        <f t="shared" si="6"/>
        <v/>
      </c>
      <c r="K67" s="15">
        <f t="shared" si="7"/>
        <v>8.2146768893756848E-3</v>
      </c>
      <c r="L67" s="29" t="str">
        <f t="shared" si="8"/>
        <v/>
      </c>
    </row>
    <row r="68" spans="1:12" s="5" customFormat="1" ht="16.95" customHeight="1">
      <c r="A68" s="142"/>
      <c r="B68" s="143"/>
      <c r="C68" s="148"/>
      <c r="D68" s="149"/>
      <c r="E68" s="150"/>
      <c r="F68" s="151"/>
      <c r="G68" s="152"/>
      <c r="H68" s="152"/>
      <c r="I68" s="152"/>
      <c r="J68" s="14" t="str">
        <f t="shared" si="6"/>
        <v/>
      </c>
      <c r="K68" s="15">
        <f t="shared" si="7"/>
        <v>8.2146768893756848E-3</v>
      </c>
      <c r="L68" s="29" t="str">
        <f t="shared" si="8"/>
        <v/>
      </c>
    </row>
    <row r="69" spans="1:12" s="5" customFormat="1" ht="16.95" customHeight="1">
      <c r="A69" s="142"/>
      <c r="B69" s="143"/>
      <c r="C69" s="148"/>
      <c r="D69" s="149"/>
      <c r="E69" s="150"/>
      <c r="F69" s="151"/>
      <c r="G69" s="152"/>
      <c r="H69" s="152"/>
      <c r="I69" s="152"/>
      <c r="J69" s="14" t="str">
        <f t="shared" si="6"/>
        <v/>
      </c>
      <c r="K69" s="15">
        <f t="shared" si="7"/>
        <v>8.2146768893756848E-3</v>
      </c>
      <c r="L69" s="29" t="str">
        <f t="shared" si="8"/>
        <v/>
      </c>
    </row>
    <row r="70" spans="1:12" s="6" customFormat="1" ht="44.25" customHeight="1">
      <c r="A70" s="166" t="s">
        <v>100</v>
      </c>
      <c r="B70" s="167"/>
      <c r="C70" s="167"/>
      <c r="D70" s="167"/>
      <c r="E70" s="167"/>
      <c r="F70" s="167"/>
      <c r="G70" s="167"/>
      <c r="H70" s="167"/>
      <c r="I70" s="167"/>
      <c r="J70" s="167"/>
      <c r="K70" s="168"/>
      <c r="L70" s="30">
        <f>MIN(15,ROUND(SUM(L56:L69),4))</f>
        <v>0</v>
      </c>
    </row>
    <row r="71" spans="1:12" s="2" customFormat="1" ht="52.5" customHeight="1">
      <c r="A71" s="172" t="s">
        <v>799</v>
      </c>
      <c r="B71" s="173"/>
      <c r="C71" s="173"/>
      <c r="D71" s="173"/>
      <c r="E71" s="173"/>
      <c r="F71" s="173"/>
      <c r="G71" s="173"/>
      <c r="H71" s="173"/>
      <c r="I71" s="173"/>
      <c r="J71" s="173"/>
      <c r="K71" s="174"/>
      <c r="L71" s="31">
        <v>10</v>
      </c>
    </row>
    <row r="72" spans="1:12" s="4" customFormat="1" ht="40.049999999999997" customHeight="1">
      <c r="A72" s="27" t="s">
        <v>294</v>
      </c>
      <c r="B72" s="13" t="s">
        <v>295</v>
      </c>
      <c r="C72" s="169" t="s">
        <v>101</v>
      </c>
      <c r="D72" s="170"/>
      <c r="E72" s="169" t="s">
        <v>37</v>
      </c>
      <c r="F72" s="170"/>
      <c r="G72" s="169" t="s">
        <v>296</v>
      </c>
      <c r="H72" s="171"/>
      <c r="I72" s="170"/>
      <c r="J72" s="13" t="s">
        <v>97</v>
      </c>
      <c r="K72" s="13" t="s">
        <v>98</v>
      </c>
      <c r="L72" s="28" t="s">
        <v>99</v>
      </c>
    </row>
    <row r="73" spans="1:12" s="5" customFormat="1" ht="16.95" customHeight="1">
      <c r="A73" s="142"/>
      <c r="B73" s="143"/>
      <c r="C73" s="153"/>
      <c r="D73" s="154"/>
      <c r="E73" s="155"/>
      <c r="F73" s="156"/>
      <c r="G73" s="157"/>
      <c r="H73" s="157"/>
      <c r="I73" s="157"/>
      <c r="J73" s="14" t="str">
        <f>IF(OR(ISBLANK(A73),ISBLANK(B73)),"",(B73-A73)+1)</f>
        <v/>
      </c>
      <c r="K73" s="15">
        <f>10/1826</f>
        <v>5.4764512595837896E-3</v>
      </c>
      <c r="L73" s="29" t="str">
        <f>IFERROR(ROUND(J73*K73,4),"")</f>
        <v/>
      </c>
    </row>
    <row r="74" spans="1:12" s="5" customFormat="1" ht="16.95" customHeight="1">
      <c r="A74" s="142"/>
      <c r="B74" s="143"/>
      <c r="C74" s="153"/>
      <c r="D74" s="154"/>
      <c r="E74" s="155"/>
      <c r="F74" s="156"/>
      <c r="G74" s="157"/>
      <c r="H74" s="157"/>
      <c r="I74" s="157"/>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148"/>
      <c r="D75" s="149"/>
      <c r="E75" s="150"/>
      <c r="F75" s="151"/>
      <c r="G75" s="152"/>
      <c r="H75" s="152"/>
      <c r="I75" s="152"/>
      <c r="J75" s="14" t="str">
        <f t="shared" si="9"/>
        <v/>
      </c>
      <c r="K75" s="15">
        <f t="shared" si="10"/>
        <v>5.4764512595837896E-3</v>
      </c>
      <c r="L75" s="29" t="str">
        <f t="shared" si="11"/>
        <v/>
      </c>
    </row>
    <row r="76" spans="1:12" s="5" customFormat="1" ht="16.95" customHeight="1">
      <c r="A76" s="142"/>
      <c r="B76" s="143"/>
      <c r="C76" s="148"/>
      <c r="D76" s="149"/>
      <c r="E76" s="150"/>
      <c r="F76" s="151"/>
      <c r="G76" s="152"/>
      <c r="H76" s="152"/>
      <c r="I76" s="152"/>
      <c r="J76" s="14" t="str">
        <f t="shared" si="9"/>
        <v/>
      </c>
      <c r="K76" s="15">
        <f t="shared" si="10"/>
        <v>5.4764512595837896E-3</v>
      </c>
      <c r="L76" s="29" t="str">
        <f t="shared" si="11"/>
        <v/>
      </c>
    </row>
    <row r="77" spans="1:12" s="5" customFormat="1" ht="16.95" customHeight="1">
      <c r="A77" s="142"/>
      <c r="B77" s="143"/>
      <c r="C77" s="148"/>
      <c r="D77" s="149"/>
      <c r="E77" s="150"/>
      <c r="F77" s="151"/>
      <c r="G77" s="152"/>
      <c r="H77" s="152"/>
      <c r="I77" s="152"/>
      <c r="J77" s="14" t="str">
        <f t="shared" si="9"/>
        <v/>
      </c>
      <c r="K77" s="15">
        <f t="shared" si="10"/>
        <v>5.4764512595837896E-3</v>
      </c>
      <c r="L77" s="29" t="str">
        <f t="shared" si="11"/>
        <v/>
      </c>
    </row>
    <row r="78" spans="1:12" s="5" customFormat="1" ht="16.95" customHeight="1">
      <c r="A78" s="142"/>
      <c r="B78" s="143"/>
      <c r="C78" s="148"/>
      <c r="D78" s="149"/>
      <c r="E78" s="150"/>
      <c r="F78" s="151"/>
      <c r="G78" s="152"/>
      <c r="H78" s="152"/>
      <c r="I78" s="152"/>
      <c r="J78" s="14" t="str">
        <f t="shared" si="9"/>
        <v/>
      </c>
      <c r="K78" s="15">
        <f t="shared" si="10"/>
        <v>5.4764512595837896E-3</v>
      </c>
      <c r="L78" s="29" t="str">
        <f t="shared" si="11"/>
        <v/>
      </c>
    </row>
    <row r="79" spans="1:12" s="5" customFormat="1" ht="16.95" customHeight="1">
      <c r="A79" s="142"/>
      <c r="B79" s="143"/>
      <c r="C79" s="148"/>
      <c r="D79" s="149"/>
      <c r="E79" s="150"/>
      <c r="F79" s="151"/>
      <c r="G79" s="152"/>
      <c r="H79" s="152"/>
      <c r="I79" s="152"/>
      <c r="J79" s="14" t="str">
        <f t="shared" si="9"/>
        <v/>
      </c>
      <c r="K79" s="15">
        <f t="shared" si="10"/>
        <v>5.4764512595837896E-3</v>
      </c>
      <c r="L79" s="29" t="str">
        <f t="shared" si="11"/>
        <v/>
      </c>
    </row>
    <row r="80" spans="1:12" s="5" customFormat="1" ht="16.95" customHeight="1">
      <c r="A80" s="142"/>
      <c r="B80" s="143"/>
      <c r="C80" s="148"/>
      <c r="D80" s="149"/>
      <c r="E80" s="150"/>
      <c r="F80" s="151"/>
      <c r="G80" s="152"/>
      <c r="H80" s="152"/>
      <c r="I80" s="152"/>
      <c r="J80" s="14" t="str">
        <f t="shared" si="9"/>
        <v/>
      </c>
      <c r="K80" s="15">
        <f t="shared" si="10"/>
        <v>5.4764512595837896E-3</v>
      </c>
      <c r="L80" s="29" t="str">
        <f t="shared" si="11"/>
        <v/>
      </c>
    </row>
    <row r="81" spans="1:12" s="5" customFormat="1" ht="16.95" customHeight="1">
      <c r="A81" s="142"/>
      <c r="B81" s="143"/>
      <c r="C81" s="148"/>
      <c r="D81" s="149"/>
      <c r="E81" s="150"/>
      <c r="F81" s="151"/>
      <c r="G81" s="152"/>
      <c r="H81" s="152"/>
      <c r="I81" s="152"/>
      <c r="J81" s="14" t="str">
        <f t="shared" si="9"/>
        <v/>
      </c>
      <c r="K81" s="15">
        <f t="shared" si="10"/>
        <v>5.4764512595837896E-3</v>
      </c>
      <c r="L81" s="29" t="str">
        <f t="shared" si="11"/>
        <v/>
      </c>
    </row>
    <row r="82" spans="1:12" s="5" customFormat="1" ht="16.95" customHeight="1">
      <c r="A82" s="142"/>
      <c r="B82" s="143"/>
      <c r="C82" s="148"/>
      <c r="D82" s="149"/>
      <c r="E82" s="150"/>
      <c r="F82" s="151"/>
      <c r="G82" s="152"/>
      <c r="H82" s="152"/>
      <c r="I82" s="152"/>
      <c r="J82" s="14" t="str">
        <f t="shared" si="9"/>
        <v/>
      </c>
      <c r="K82" s="15">
        <f t="shared" si="10"/>
        <v>5.4764512595837896E-3</v>
      </c>
      <c r="L82" s="29" t="str">
        <f t="shared" si="11"/>
        <v/>
      </c>
    </row>
    <row r="83" spans="1:12" s="5" customFormat="1" ht="16.95" customHeight="1">
      <c r="A83" s="142"/>
      <c r="B83" s="143"/>
      <c r="C83" s="148"/>
      <c r="D83" s="149"/>
      <c r="E83" s="150"/>
      <c r="F83" s="151"/>
      <c r="G83" s="152"/>
      <c r="H83" s="152"/>
      <c r="I83" s="152"/>
      <c r="J83" s="14" t="str">
        <f t="shared" si="9"/>
        <v/>
      </c>
      <c r="K83" s="15">
        <f t="shared" si="10"/>
        <v>5.4764512595837896E-3</v>
      </c>
      <c r="L83" s="29" t="str">
        <f t="shared" si="11"/>
        <v/>
      </c>
    </row>
    <row r="84" spans="1:12" s="5" customFormat="1" ht="16.95" customHeight="1">
      <c r="A84" s="142"/>
      <c r="B84" s="143"/>
      <c r="C84" s="148"/>
      <c r="D84" s="149"/>
      <c r="E84" s="150"/>
      <c r="F84" s="151"/>
      <c r="G84" s="152"/>
      <c r="H84" s="152"/>
      <c r="I84" s="152"/>
      <c r="J84" s="14" t="str">
        <f t="shared" si="9"/>
        <v/>
      </c>
      <c r="K84" s="15">
        <f t="shared" si="10"/>
        <v>5.4764512595837896E-3</v>
      </c>
      <c r="L84" s="29" t="str">
        <f t="shared" si="11"/>
        <v/>
      </c>
    </row>
    <row r="85" spans="1:12" s="5" customFormat="1" ht="16.95" customHeight="1">
      <c r="A85" s="142"/>
      <c r="B85" s="143"/>
      <c r="C85" s="148"/>
      <c r="D85" s="149"/>
      <c r="E85" s="150"/>
      <c r="F85" s="151"/>
      <c r="G85" s="152"/>
      <c r="H85" s="152"/>
      <c r="I85" s="152"/>
      <c r="J85" s="14" t="str">
        <f t="shared" si="9"/>
        <v/>
      </c>
      <c r="K85" s="15">
        <f t="shared" si="10"/>
        <v>5.4764512595837896E-3</v>
      </c>
      <c r="L85" s="29" t="str">
        <f t="shared" si="11"/>
        <v/>
      </c>
    </row>
    <row r="86" spans="1:12" s="5" customFormat="1" ht="16.95" customHeight="1">
      <c r="A86" s="142"/>
      <c r="B86" s="143"/>
      <c r="C86" s="148"/>
      <c r="D86" s="149"/>
      <c r="E86" s="150"/>
      <c r="F86" s="151"/>
      <c r="G86" s="152"/>
      <c r="H86" s="152"/>
      <c r="I86" s="152"/>
      <c r="J86" s="14" t="str">
        <f t="shared" si="9"/>
        <v/>
      </c>
      <c r="K86" s="15">
        <f t="shared" si="10"/>
        <v>5.4764512595837896E-3</v>
      </c>
      <c r="L86" s="29" t="str">
        <f t="shared" si="11"/>
        <v/>
      </c>
    </row>
    <row r="87" spans="1:12" s="6" customFormat="1" ht="44.25" customHeight="1">
      <c r="A87" s="159" t="s">
        <v>103</v>
      </c>
      <c r="B87" s="160"/>
      <c r="C87" s="160"/>
      <c r="D87" s="160"/>
      <c r="E87" s="160"/>
      <c r="F87" s="160"/>
      <c r="G87" s="160"/>
      <c r="H87" s="160"/>
      <c r="I87" s="160"/>
      <c r="J87" s="160"/>
      <c r="K87" s="160"/>
      <c r="L87" s="34">
        <f>MIN(10,ROUND(SUM(L73:L86),4))</f>
        <v>0</v>
      </c>
    </row>
    <row r="88" spans="1:12" s="6" customFormat="1" ht="44.25" customHeight="1">
      <c r="A88" s="159" t="s">
        <v>289</v>
      </c>
      <c r="B88" s="160"/>
      <c r="C88" s="160"/>
      <c r="D88" s="160"/>
      <c r="E88" s="160"/>
      <c r="F88" s="160"/>
      <c r="G88" s="160"/>
      <c r="H88" s="160"/>
      <c r="I88" s="160"/>
      <c r="J88" s="160"/>
      <c r="K88" s="160"/>
      <c r="L88" s="34">
        <f>MIN(40,ROUND(SUM(L36+L53+L70+L87),4))</f>
        <v>0</v>
      </c>
    </row>
    <row r="89" spans="1:12" s="8" customFormat="1" ht="24">
      <c r="A89" s="35"/>
      <c r="B89" s="16"/>
      <c r="C89" s="16"/>
      <c r="D89" s="16"/>
      <c r="E89" s="16"/>
      <c r="F89" s="16"/>
      <c r="G89" s="16"/>
      <c r="H89" s="16"/>
      <c r="I89" s="16"/>
      <c r="J89" s="16"/>
      <c r="K89" s="16"/>
      <c r="L89" s="36"/>
    </row>
    <row r="90" spans="1:12" s="6" customFormat="1" ht="49.8" customHeight="1">
      <c r="A90" s="37"/>
      <c r="B90" s="38" t="s">
        <v>277</v>
      </c>
      <c r="C90" s="163"/>
      <c r="D90" s="163"/>
      <c r="E90" s="163"/>
      <c r="F90" s="163"/>
      <c r="G90" s="39" t="s">
        <v>278</v>
      </c>
      <c r="H90" s="60"/>
      <c r="I90" s="19"/>
      <c r="J90" s="19"/>
      <c r="K90" s="19"/>
      <c r="L90" s="41"/>
    </row>
    <row r="91" spans="1:12" s="10" customFormat="1" ht="48.6" customHeight="1">
      <c r="A91" s="42"/>
      <c r="B91" s="161"/>
      <c r="C91" s="161"/>
      <c r="D91" s="161"/>
      <c r="E91" s="161"/>
      <c r="F91" s="161"/>
      <c r="G91" s="161"/>
      <c r="H91" s="161"/>
      <c r="I91" s="161"/>
      <c r="J91" s="161"/>
      <c r="K91" s="161"/>
      <c r="L91" s="41"/>
    </row>
    <row r="92" spans="1:12" s="6" customFormat="1" ht="142.19999999999999" customHeight="1">
      <c r="A92" s="37"/>
      <c r="B92" s="162" t="s">
        <v>785</v>
      </c>
      <c r="C92" s="162"/>
      <c r="D92" s="162"/>
      <c r="E92" s="162"/>
      <c r="F92" s="162"/>
      <c r="G92" s="162"/>
      <c r="H92" s="162"/>
      <c r="I92" s="162"/>
      <c r="J92" s="162"/>
      <c r="K92" s="162"/>
      <c r="L92" s="41"/>
    </row>
    <row r="93" spans="1:12" s="6" customFormat="1" ht="24">
      <c r="A93" s="37"/>
      <c r="B93" s="43"/>
      <c r="C93" s="43"/>
      <c r="D93" s="43"/>
      <c r="E93" s="43"/>
      <c r="F93" s="43"/>
      <c r="G93" s="43"/>
      <c r="L93" s="44"/>
    </row>
    <row r="94" spans="1:12" s="6" customFormat="1" ht="24">
      <c r="A94" s="37"/>
      <c r="B94" s="43"/>
      <c r="C94" s="45" t="s">
        <v>279</v>
      </c>
      <c r="D94" s="164"/>
      <c r="E94" s="164"/>
      <c r="F94" s="46" t="s">
        <v>280</v>
      </c>
      <c r="G94" s="46"/>
      <c r="L94" s="44"/>
    </row>
    <row r="95" spans="1:12" s="6" customFormat="1" ht="24">
      <c r="A95" s="37"/>
      <c r="B95" s="43"/>
      <c r="C95" s="46"/>
      <c r="D95" s="46"/>
      <c r="E95" s="46"/>
      <c r="F95" s="46"/>
      <c r="G95" s="46"/>
      <c r="L95" s="44"/>
    </row>
    <row r="96" spans="1:12" s="6" customFormat="1" ht="24">
      <c r="A96" s="37"/>
      <c r="C96" s="40"/>
      <c r="D96" s="47" t="s">
        <v>281</v>
      </c>
      <c r="E96" s="40"/>
      <c r="F96" s="165" t="s">
        <v>284</v>
      </c>
      <c r="G96" s="165"/>
      <c r="H96" s="48"/>
      <c r="I96" s="49"/>
      <c r="L96" s="44"/>
    </row>
    <row r="97" spans="1:12" s="6" customFormat="1" ht="24">
      <c r="A97" s="37"/>
      <c r="B97" s="43"/>
      <c r="C97" s="46"/>
      <c r="D97" s="46"/>
      <c r="E97" s="46"/>
      <c r="F97" s="46"/>
      <c r="G97" s="46"/>
      <c r="L97" s="44"/>
    </row>
    <row r="98" spans="1:12" s="6" customFormat="1" ht="24">
      <c r="A98" s="37"/>
      <c r="B98" s="43"/>
      <c r="C98" s="50"/>
      <c r="D98" s="51"/>
      <c r="E98" s="52" t="s">
        <v>282</v>
      </c>
      <c r="F98" s="51"/>
      <c r="G98" s="46"/>
      <c r="I98" s="53"/>
      <c r="J98" s="53"/>
      <c r="L98" s="44"/>
    </row>
    <row r="99" spans="1:12" s="6" customFormat="1" ht="122.4" customHeight="1" thickBot="1">
      <c r="A99" s="54"/>
      <c r="B99" s="55"/>
      <c r="C99" s="56" t="s">
        <v>283</v>
      </c>
      <c r="D99" s="57"/>
      <c r="E99" s="158"/>
      <c r="F99" s="158"/>
      <c r="G99" s="158"/>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qXLC347rjVSxHwoJ/f3V/kjJ5kgRc34qQK/4R+Gw5YhcB45wloa0mUNS5qpR6iGtbKph6nCQ9XFWngdUMmvDoA==" saltValue="uM/SI7xaCzrpXRPqxnnAH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zoomScale="80" zoomScaleNormal="80" zoomScaleSheetLayoutView="86" workbookViewId="0">
      <pane ySplit="5" topLeftCell="A282" activePane="bottomLeft" state="frozen"/>
      <selection activeCell="C1" sqref="C1"/>
      <selection pane="bottomLeft" activeCell="B5" sqref="B1:B1048576"/>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t="s">
        <v>1828</v>
      </c>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Y5" xr:uid="{C73741AD-5B64-4C20-AE98-E52AE999741C}"/>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2022-10-11T11:03:20Z</dcterms:modified>
</cp:coreProperties>
</file>